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gráficas" sheetId="1" r:id="rId1"/>
    <sheet name="cuadro 1" sheetId="2" r:id="rId2"/>
    <sheet name="Cuadro 2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<sst xmlns="http://schemas.openxmlformats.org/spreadsheetml/2006/main" count="43" uniqueCount="40">
  <si>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Visitantes</t>
  </si>
  <si>
    <t>Huespedes</t>
  </si>
  <si>
    <t>PIB departamental</t>
  </si>
  <si>
    <t>Cuadro 1</t>
  </si>
  <si>
    <t>Estimación de la importancia del turismo en la economía local de San Francisco Zapotitlán</t>
  </si>
  <si>
    <t>Año</t>
  </si>
  <si>
    <t>Gastos de hospedaje</t>
  </si>
  <si>
    <t>Gastos de recreación y alimentos</t>
  </si>
  <si>
    <t>Gastos indirectos</t>
  </si>
  <si>
    <t>Gastos total</t>
  </si>
  <si>
    <t>Gasto total/PIB</t>
  </si>
  <si>
    <t>No disponible</t>
  </si>
  <si>
    <t>Promedio</t>
  </si>
  <si>
    <t>Fuente: Elaboración propia, con base en IRTRA, 2015; Grupos Gestores, 2013.</t>
  </si>
  <si>
    <t>Municipio</t>
  </si>
  <si>
    <t>San Francisco Zapotitlán</t>
  </si>
  <si>
    <t>Retalhuleu</t>
  </si>
  <si>
    <t>San Sebastián</t>
  </si>
  <si>
    <t>Santa Cruz Mulua</t>
  </si>
  <si>
    <t>San Felipe</t>
  </si>
  <si>
    <t>San Andres</t>
  </si>
  <si>
    <t>Champerico</t>
  </si>
  <si>
    <t>Nuevo San Carlos</t>
  </si>
  <si>
    <t>Asintal</t>
  </si>
  <si>
    <t>*Significativo al 5%</t>
  </si>
  <si>
    <t>Fuente: Elaboración propia, con base en Romero y Zapil, 2009.</t>
  </si>
  <si>
    <t>Diferencia</t>
  </si>
  <si>
    <t>Población</t>
  </si>
  <si>
    <t>Z</t>
  </si>
  <si>
    <t>Porcentaje de pobreza</t>
  </si>
  <si>
    <t>23.7*</t>
  </si>
  <si>
    <t>22.4*</t>
  </si>
  <si>
    <t>17.9*</t>
  </si>
  <si>
    <t>20.4*</t>
  </si>
  <si>
    <t>27.3*</t>
  </si>
  <si>
    <t>27.2*</t>
  </si>
  <si>
    <t>12.1*</t>
  </si>
  <si>
    <t>27.6*</t>
  </si>
  <si>
    <t>Cuadro 2</t>
  </si>
  <si>
    <t>Evolución de la pobreza en los municipios de Retalhuleu.</t>
  </si>
</sst>
</file>

<file path=xl/styles.xml><?xml version="1.0" encoding="utf-8"?>
<styleSheet xmlns="http://schemas.openxmlformats.org/spreadsheetml/2006/main">
  <numFmts count="1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64" fontId="0" fillId="0" borderId="0" xfId="54" applyNumberFormat="1" applyFont="1" applyAlignment="1">
      <alignment/>
    </xf>
    <xf numFmtId="165" fontId="0" fillId="0" borderId="0" xfId="48" applyNumberFormat="1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165" fontId="42" fillId="0" borderId="10" xfId="48" applyNumberFormat="1" applyFont="1" applyBorder="1" applyAlignment="1">
      <alignment/>
    </xf>
    <xf numFmtId="165" fontId="42" fillId="0" borderId="10" xfId="0" applyNumberFormat="1" applyFont="1" applyBorder="1" applyAlignment="1">
      <alignment/>
    </xf>
    <xf numFmtId="164" fontId="42" fillId="0" borderId="10" xfId="54" applyNumberFormat="1" applyFont="1" applyBorder="1" applyAlignment="1">
      <alignment/>
    </xf>
    <xf numFmtId="165" fontId="42" fillId="0" borderId="10" xfId="48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165" fontId="42" fillId="0" borderId="11" xfId="48" applyNumberFormat="1" applyFont="1" applyBorder="1" applyAlignment="1">
      <alignment/>
    </xf>
    <xf numFmtId="164" fontId="42" fillId="0" borderId="13" xfId="54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165" fontId="42" fillId="0" borderId="14" xfId="48" applyNumberFormat="1" applyFont="1" applyBorder="1" applyAlignment="1">
      <alignment/>
    </xf>
    <xf numFmtId="0" fontId="42" fillId="0" borderId="15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Gráfia 1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Contribución directa del turismo al PIB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7"/>
          <c:w val="0.9672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gráficas!$E$2:$E$12</c:f>
              <c:numCache/>
            </c:numRef>
          </c:cat>
          <c:val>
            <c:numRef>
              <c:f>gráficas!$F$2:$F$12</c:f>
              <c:numCache/>
            </c:numRef>
          </c:val>
        </c:ser>
        <c:overlap val="-25"/>
        <c:gapWidth val="75"/>
        <c:axId val="11422018"/>
        <c:axId val="35689299"/>
      </c:bar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689299"/>
        <c:crosses val="autoZero"/>
        <c:auto val="1"/>
        <c:lblOffset val="100"/>
        <c:tickLblSkip val="1"/>
        <c:noMultiLvlLbl val="0"/>
      </c:catAx>
      <c:valAx>
        <c:axId val="35689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22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Gráfica 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Generación de empleos directos en el turismo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59"/>
          <c:w val="0.9757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gráficas!$E$16:$E$26</c:f>
              <c:numCache/>
            </c:numRef>
          </c:cat>
          <c:val>
            <c:numRef>
              <c:f>gráficas!$F$16:$F$26</c:f>
              <c:numCache/>
            </c:numRef>
          </c:val>
        </c:ser>
        <c:overlap val="-25"/>
        <c:gapWidth val="75"/>
        <c:axId val="52768236"/>
        <c:axId val="5152077"/>
      </c:bar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2077"/>
        <c:crosses val="autoZero"/>
        <c:auto val="1"/>
        <c:lblOffset val="100"/>
        <c:tickLblSkip val="1"/>
        <c:noMultiLvlLbl val="0"/>
      </c:catAx>
      <c:valAx>
        <c:axId val="5152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68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2</xdr:row>
      <xdr:rowOff>161925</xdr:rowOff>
    </xdr:from>
    <xdr:to>
      <xdr:col>12</xdr:col>
      <xdr:colOff>676275</xdr:colOff>
      <xdr:row>17</xdr:row>
      <xdr:rowOff>47625</xdr:rowOff>
    </xdr:to>
    <xdr:graphicFrame>
      <xdr:nvGraphicFramePr>
        <xdr:cNvPr id="1" name="2 Gráfico"/>
        <xdr:cNvGraphicFramePr/>
      </xdr:nvGraphicFramePr>
      <xdr:xfrm>
        <a:off x="5248275" y="542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18</xdr:row>
      <xdr:rowOff>104775</xdr:rowOff>
    </xdr:from>
    <xdr:to>
      <xdr:col>12</xdr:col>
      <xdr:colOff>600075</xdr:colOff>
      <xdr:row>32</xdr:row>
      <xdr:rowOff>180975</xdr:rowOff>
    </xdr:to>
    <xdr:graphicFrame>
      <xdr:nvGraphicFramePr>
        <xdr:cNvPr id="2" name="4 Gráfico"/>
        <xdr:cNvGraphicFramePr/>
      </xdr:nvGraphicFramePr>
      <xdr:xfrm>
        <a:off x="5172075" y="3533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F26"/>
  <sheetViews>
    <sheetView tabSelected="1" zoomScalePageLayoutView="0" workbookViewId="0" topLeftCell="A13">
      <selection activeCell="C22" sqref="C22"/>
    </sheetView>
  </sheetViews>
  <sheetFormatPr defaultColWidth="11.421875" defaultRowHeight="15"/>
  <sheetData>
    <row r="2" spans="5:6" ht="15">
      <c r="E2">
        <v>2004</v>
      </c>
      <c r="F2" s="1">
        <v>0.027</v>
      </c>
    </row>
    <row r="3" spans="5:6" ht="15">
      <c r="E3">
        <v>2005</v>
      </c>
      <c r="F3" s="1">
        <v>0.032</v>
      </c>
    </row>
    <row r="4" spans="5:6" ht="15">
      <c r="E4">
        <v>2006</v>
      </c>
      <c r="F4" s="1">
        <v>0.037</v>
      </c>
    </row>
    <row r="5" spans="5:6" ht="15">
      <c r="E5">
        <v>2007</v>
      </c>
      <c r="F5" s="1">
        <v>0.039</v>
      </c>
    </row>
    <row r="6" spans="5:6" ht="15">
      <c r="E6">
        <v>2008</v>
      </c>
      <c r="F6" s="1">
        <v>0.035</v>
      </c>
    </row>
    <row r="7" spans="5:6" ht="15">
      <c r="E7">
        <v>2009</v>
      </c>
      <c r="F7" s="1">
        <v>0.035</v>
      </c>
    </row>
    <row r="8" spans="5:6" ht="15">
      <c r="E8">
        <v>2010</v>
      </c>
      <c r="F8" s="1">
        <v>0.035</v>
      </c>
    </row>
    <row r="9" spans="5:6" ht="15">
      <c r="E9">
        <v>2011</v>
      </c>
      <c r="F9" s="1">
        <v>0.032</v>
      </c>
    </row>
    <row r="10" spans="5:6" ht="15">
      <c r="E10">
        <v>2012</v>
      </c>
      <c r="F10" s="1">
        <v>0.033</v>
      </c>
    </row>
    <row r="11" spans="5:6" ht="15">
      <c r="E11">
        <v>2013</v>
      </c>
      <c r="F11" s="1">
        <v>0.032</v>
      </c>
    </row>
    <row r="12" spans="5:6" ht="15">
      <c r="E12">
        <v>2014</v>
      </c>
      <c r="F12" s="1">
        <v>0.034</v>
      </c>
    </row>
    <row r="16" spans="5:6" ht="15">
      <c r="E16">
        <v>2004</v>
      </c>
      <c r="F16" s="2">
        <v>101000</v>
      </c>
    </row>
    <row r="17" spans="5:6" ht="15">
      <c r="E17">
        <v>2005</v>
      </c>
      <c r="F17" s="2">
        <v>112000</v>
      </c>
    </row>
    <row r="18" spans="5:6" ht="15">
      <c r="E18">
        <v>2006</v>
      </c>
      <c r="F18" s="2">
        <v>148000</v>
      </c>
    </row>
    <row r="19" spans="5:6" ht="15">
      <c r="E19">
        <v>2007</v>
      </c>
      <c r="F19" s="2">
        <v>155000</v>
      </c>
    </row>
    <row r="20" spans="5:6" ht="15">
      <c r="E20">
        <v>2008</v>
      </c>
      <c r="F20" s="2">
        <v>148000</v>
      </c>
    </row>
    <row r="21" spans="5:6" ht="15">
      <c r="E21">
        <v>2009</v>
      </c>
      <c r="F21" s="2">
        <v>148000</v>
      </c>
    </row>
    <row r="22" spans="5:6" ht="15">
      <c r="E22">
        <v>2010</v>
      </c>
      <c r="F22" s="2">
        <v>149000</v>
      </c>
    </row>
    <row r="23" spans="5:6" ht="15">
      <c r="E23">
        <v>2011</v>
      </c>
      <c r="F23" s="2">
        <v>160000</v>
      </c>
    </row>
    <row r="24" spans="5:6" ht="15">
      <c r="E24">
        <v>2012</v>
      </c>
      <c r="F24" s="2">
        <v>170000</v>
      </c>
    </row>
    <row r="25" spans="5:6" ht="15">
      <c r="E25">
        <v>2013</v>
      </c>
      <c r="F25" s="2">
        <v>185000</v>
      </c>
    </row>
    <row r="26" spans="5:6" ht="15">
      <c r="E26">
        <v>2014</v>
      </c>
      <c r="F26" s="2">
        <v>190000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2" sqref="A2:I17"/>
    </sheetView>
  </sheetViews>
  <sheetFormatPr defaultColWidth="11.421875" defaultRowHeight="15"/>
  <cols>
    <col min="2" max="2" width="18.7109375" style="0" customWidth="1"/>
    <col min="4" max="4" width="16.421875" style="0" customWidth="1"/>
    <col min="5" max="5" width="17.28125" style="0" customWidth="1"/>
    <col min="6" max="6" width="16.00390625" style="0" customWidth="1"/>
    <col min="7" max="7" width="15.7109375" style="0" customWidth="1"/>
    <col min="8" max="8" width="20.140625" style="0" customWidth="1"/>
  </cols>
  <sheetData>
    <row r="2" spans="1:9" ht="15.75">
      <c r="A2" s="19" t="s">
        <v>3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20" t="s">
        <v>4</v>
      </c>
      <c r="B3" s="20"/>
      <c r="C3" s="20"/>
      <c r="D3" s="20"/>
      <c r="E3" s="20"/>
      <c r="F3" s="20"/>
      <c r="G3" s="20"/>
      <c r="H3" s="20"/>
      <c r="I3" s="20"/>
    </row>
    <row r="4" spans="1:9" ht="45.75">
      <c r="A4" s="3" t="s">
        <v>5</v>
      </c>
      <c r="B4" s="4" t="s">
        <v>0</v>
      </c>
      <c r="C4" s="4" t="s">
        <v>1</v>
      </c>
      <c r="D4" s="5" t="s">
        <v>6</v>
      </c>
      <c r="E4" s="5" t="s">
        <v>7</v>
      </c>
      <c r="F4" s="5" t="s">
        <v>8</v>
      </c>
      <c r="G4" s="5" t="s">
        <v>9</v>
      </c>
      <c r="H4" s="4" t="s">
        <v>2</v>
      </c>
      <c r="I4" s="5" t="s">
        <v>10</v>
      </c>
    </row>
    <row r="5" spans="1:9" ht="15.75">
      <c r="A5" s="4">
        <f aca="true" t="shared" si="0" ref="A5:A13">+A6-1</f>
        <v>2004</v>
      </c>
      <c r="B5" s="6">
        <v>1372300</v>
      </c>
      <c r="C5" s="6">
        <f>+B5*0.35</f>
        <v>480304.99999999994</v>
      </c>
      <c r="D5" s="6">
        <f>+B5*0.35*50</f>
        <v>24015249.999999996</v>
      </c>
      <c r="E5" s="6">
        <f>+B5*100</f>
        <v>137230000</v>
      </c>
      <c r="F5" s="6">
        <f>+(E5+D5)*0.35</f>
        <v>56435837.5</v>
      </c>
      <c r="G5" s="7">
        <f>+F5+E5+D5</f>
        <v>217681087.5</v>
      </c>
      <c r="H5" s="6">
        <v>2543396129</v>
      </c>
      <c r="I5" s="8">
        <f>+G5/H5</f>
        <v>0.08558678100433642</v>
      </c>
    </row>
    <row r="6" spans="1:9" ht="15.75">
      <c r="A6" s="4">
        <f t="shared" si="0"/>
        <v>2005</v>
      </c>
      <c r="B6" s="6">
        <v>1456300</v>
      </c>
      <c r="C6" s="6">
        <f aca="true" t="shared" si="1" ref="C6:C15">+B6*0.35</f>
        <v>509704.99999999994</v>
      </c>
      <c r="D6" s="6">
        <f aca="true" t="shared" si="2" ref="D6:D15">+B6*0.35*50</f>
        <v>25485249.999999996</v>
      </c>
      <c r="E6" s="6">
        <f aca="true" t="shared" si="3" ref="E6:E15">+B6*100</f>
        <v>145630000</v>
      </c>
      <c r="F6" s="6">
        <f aca="true" t="shared" si="4" ref="F6:F15">+(E6+D6)*0.35</f>
        <v>59890337.49999999</v>
      </c>
      <c r="G6" s="7">
        <f aca="true" t="shared" si="5" ref="G6:G15">+F6+E6+D6</f>
        <v>231005587.5</v>
      </c>
      <c r="H6" s="6">
        <v>2721691902</v>
      </c>
      <c r="I6" s="8">
        <f aca="true" t="shared" si="6" ref="I6:I11">+G6/H6</f>
        <v>0.08487573017733879</v>
      </c>
    </row>
    <row r="7" spans="1:9" ht="15.75">
      <c r="A7" s="4">
        <f t="shared" si="0"/>
        <v>2006</v>
      </c>
      <c r="B7" s="6">
        <v>1878400</v>
      </c>
      <c r="C7" s="6">
        <f t="shared" si="1"/>
        <v>657440</v>
      </c>
      <c r="D7" s="6">
        <f t="shared" si="2"/>
        <v>32872000</v>
      </c>
      <c r="E7" s="6">
        <f t="shared" si="3"/>
        <v>187840000</v>
      </c>
      <c r="F7" s="6">
        <f t="shared" si="4"/>
        <v>77249200</v>
      </c>
      <c r="G7" s="7">
        <f t="shared" si="5"/>
        <v>297961200</v>
      </c>
      <c r="H7" s="6">
        <v>2951430878</v>
      </c>
      <c r="I7" s="8">
        <f t="shared" si="6"/>
        <v>0.10095482913762482</v>
      </c>
    </row>
    <row r="8" spans="1:9" ht="15.75">
      <c r="A8" s="4">
        <f t="shared" si="0"/>
        <v>2007</v>
      </c>
      <c r="B8" s="6">
        <v>1776900</v>
      </c>
      <c r="C8" s="6">
        <f t="shared" si="1"/>
        <v>621915</v>
      </c>
      <c r="D8" s="6">
        <f t="shared" si="2"/>
        <v>31095750</v>
      </c>
      <c r="E8" s="6">
        <f t="shared" si="3"/>
        <v>177690000</v>
      </c>
      <c r="F8" s="6">
        <f t="shared" si="4"/>
        <v>73075012.5</v>
      </c>
      <c r="G8" s="7">
        <f t="shared" si="5"/>
        <v>281860762.5</v>
      </c>
      <c r="H8" s="6">
        <v>3193291379</v>
      </c>
      <c r="I8" s="8">
        <f t="shared" si="6"/>
        <v>0.08826653413264984</v>
      </c>
    </row>
    <row r="9" spans="1:9" ht="15.75">
      <c r="A9" s="4">
        <f t="shared" si="0"/>
        <v>2008</v>
      </c>
      <c r="B9" s="6">
        <v>1499200</v>
      </c>
      <c r="C9" s="6">
        <f t="shared" si="1"/>
        <v>524720</v>
      </c>
      <c r="D9" s="6">
        <f t="shared" si="2"/>
        <v>26236000</v>
      </c>
      <c r="E9" s="6">
        <f t="shared" si="3"/>
        <v>149920000</v>
      </c>
      <c r="F9" s="6">
        <f t="shared" si="4"/>
        <v>61654599.99999999</v>
      </c>
      <c r="G9" s="7">
        <f t="shared" si="5"/>
        <v>237810600</v>
      </c>
      <c r="H9" s="6">
        <v>3967679525</v>
      </c>
      <c r="I9" s="8">
        <f t="shared" si="6"/>
        <v>0.05993694765456139</v>
      </c>
    </row>
    <row r="10" spans="1:9" ht="15.75">
      <c r="A10" s="4">
        <f t="shared" si="0"/>
        <v>2009</v>
      </c>
      <c r="B10" s="6">
        <v>1246970</v>
      </c>
      <c r="C10" s="6">
        <f t="shared" si="1"/>
        <v>436439.5</v>
      </c>
      <c r="D10" s="6">
        <f t="shared" si="2"/>
        <v>21821975</v>
      </c>
      <c r="E10" s="6">
        <f t="shared" si="3"/>
        <v>124697000</v>
      </c>
      <c r="F10" s="6">
        <f t="shared" si="4"/>
        <v>51281641.25</v>
      </c>
      <c r="G10" s="7">
        <f t="shared" si="5"/>
        <v>197800616.25</v>
      </c>
      <c r="H10" s="6">
        <v>3304634880</v>
      </c>
      <c r="I10" s="8">
        <f t="shared" si="6"/>
        <v>0.05985551306957094</v>
      </c>
    </row>
    <row r="11" spans="1:9" ht="15.75">
      <c r="A11" s="4">
        <f t="shared" si="0"/>
        <v>2010</v>
      </c>
      <c r="B11" s="6">
        <v>1651650</v>
      </c>
      <c r="C11" s="6">
        <f t="shared" si="1"/>
        <v>578077.5</v>
      </c>
      <c r="D11" s="6">
        <f t="shared" si="2"/>
        <v>28903875</v>
      </c>
      <c r="E11" s="6">
        <f t="shared" si="3"/>
        <v>165165000</v>
      </c>
      <c r="F11" s="6">
        <f t="shared" si="4"/>
        <v>67924106.25</v>
      </c>
      <c r="G11" s="7">
        <f t="shared" si="5"/>
        <v>261992981.25</v>
      </c>
      <c r="H11" s="6">
        <v>3390189792</v>
      </c>
      <c r="I11" s="8">
        <f t="shared" si="6"/>
        <v>0.07727973869434623</v>
      </c>
    </row>
    <row r="12" spans="1:9" ht="15.75">
      <c r="A12" s="4">
        <f t="shared" si="0"/>
        <v>2011</v>
      </c>
      <c r="B12" s="6">
        <v>1102620</v>
      </c>
      <c r="C12" s="6">
        <f t="shared" si="1"/>
        <v>385917</v>
      </c>
      <c r="D12" s="6">
        <f t="shared" si="2"/>
        <v>19295850</v>
      </c>
      <c r="E12" s="6">
        <f t="shared" si="3"/>
        <v>110262000</v>
      </c>
      <c r="F12" s="6">
        <f t="shared" si="4"/>
        <v>45345247.5</v>
      </c>
      <c r="G12" s="7">
        <f t="shared" si="5"/>
        <v>174903097.5</v>
      </c>
      <c r="H12" s="9" t="s">
        <v>11</v>
      </c>
      <c r="I12" s="8"/>
    </row>
    <row r="13" spans="1:9" ht="15.75">
      <c r="A13" s="4">
        <f t="shared" si="0"/>
        <v>2012</v>
      </c>
      <c r="B13" s="6">
        <v>1234590</v>
      </c>
      <c r="C13" s="6">
        <f t="shared" si="1"/>
        <v>432106.5</v>
      </c>
      <c r="D13" s="6">
        <f t="shared" si="2"/>
        <v>21605325</v>
      </c>
      <c r="E13" s="6">
        <f t="shared" si="3"/>
        <v>123459000</v>
      </c>
      <c r="F13" s="6">
        <f t="shared" si="4"/>
        <v>50772513.75</v>
      </c>
      <c r="G13" s="7">
        <f t="shared" si="5"/>
        <v>195836838.75</v>
      </c>
      <c r="H13" s="9" t="s">
        <v>11</v>
      </c>
      <c r="I13" s="8"/>
    </row>
    <row r="14" spans="1:9" ht="15.75">
      <c r="A14" s="4">
        <f>+A15-1</f>
        <v>2013</v>
      </c>
      <c r="B14" s="6">
        <v>1319680</v>
      </c>
      <c r="C14" s="6">
        <f t="shared" si="1"/>
        <v>461887.99999999994</v>
      </c>
      <c r="D14" s="6">
        <f t="shared" si="2"/>
        <v>23094399.999999996</v>
      </c>
      <c r="E14" s="6">
        <f t="shared" si="3"/>
        <v>131968000</v>
      </c>
      <c r="F14" s="6">
        <f t="shared" si="4"/>
        <v>54271840</v>
      </c>
      <c r="G14" s="7">
        <f t="shared" si="5"/>
        <v>209334240</v>
      </c>
      <c r="H14" s="9" t="s">
        <v>11</v>
      </c>
      <c r="I14" s="8"/>
    </row>
    <row r="15" spans="1:9" ht="15.75">
      <c r="A15" s="4">
        <v>2014</v>
      </c>
      <c r="B15" s="6">
        <v>2002000</v>
      </c>
      <c r="C15" s="6">
        <f t="shared" si="1"/>
        <v>700700</v>
      </c>
      <c r="D15" s="6">
        <f t="shared" si="2"/>
        <v>35035000</v>
      </c>
      <c r="E15" s="6">
        <f t="shared" si="3"/>
        <v>200200000</v>
      </c>
      <c r="F15" s="6">
        <f t="shared" si="4"/>
        <v>82332250</v>
      </c>
      <c r="G15" s="7">
        <f t="shared" si="5"/>
        <v>317567250</v>
      </c>
      <c r="H15" s="9" t="s">
        <v>11</v>
      </c>
      <c r="I15" s="8"/>
    </row>
    <row r="16" spans="1:9" ht="15.75">
      <c r="A16" s="10"/>
      <c r="B16" s="11" t="s">
        <v>12</v>
      </c>
      <c r="C16" s="12"/>
      <c r="D16" s="6">
        <f>AVERAGE(D5:D15)</f>
        <v>26314606.818181816</v>
      </c>
      <c r="E16" s="6">
        <f>AVERAGE(E5:E15)</f>
        <v>150369181.8181818</v>
      </c>
      <c r="F16" s="6">
        <f>AVERAGE(F5:F15)</f>
        <v>61839326.02272727</v>
      </c>
      <c r="G16" s="6">
        <f>AVERAGE(G5:G15)</f>
        <v>238523114.6590909</v>
      </c>
      <c r="H16" s="13"/>
      <c r="I16" s="14">
        <f>AVERAGE(I5:I11)</f>
        <v>0.07953658198148979</v>
      </c>
    </row>
    <row r="17" spans="1:5" ht="15.75">
      <c r="A17" s="15" t="s">
        <v>13</v>
      </c>
      <c r="D17" s="2"/>
      <c r="E17" s="2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:F15"/>
    </sheetView>
  </sheetViews>
  <sheetFormatPr defaultColWidth="11.421875" defaultRowHeight="15"/>
  <cols>
    <col min="1" max="1" width="26.140625" style="0" customWidth="1"/>
    <col min="2" max="2" width="14.57421875" style="0" customWidth="1"/>
    <col min="3" max="3" width="14.28125" style="0" customWidth="1"/>
    <col min="4" max="4" width="12.140625" style="0" customWidth="1"/>
    <col min="5" max="5" width="12.8515625" style="0" bestFit="1" customWidth="1"/>
  </cols>
  <sheetData>
    <row r="1" spans="1:6" ht="15.75">
      <c r="A1" s="19" t="s">
        <v>38</v>
      </c>
      <c r="B1" s="19"/>
      <c r="C1" s="19"/>
      <c r="D1" s="19"/>
      <c r="E1" s="19"/>
      <c r="F1" s="19"/>
    </row>
    <row r="2" spans="1:6" ht="15.75">
      <c r="A2" s="20" t="s">
        <v>39</v>
      </c>
      <c r="B2" s="20"/>
      <c r="C2" s="20"/>
      <c r="D2" s="20"/>
      <c r="E2" s="20"/>
      <c r="F2" s="20"/>
    </row>
    <row r="3" spans="1:7" ht="15.75">
      <c r="A3" s="18"/>
      <c r="B3" s="21" t="s">
        <v>29</v>
      </c>
      <c r="C3" s="22"/>
      <c r="D3" s="18"/>
      <c r="E3" s="18"/>
      <c r="F3" s="18"/>
      <c r="G3" s="15"/>
    </row>
    <row r="4" spans="1:7" ht="15.75">
      <c r="A4" s="16" t="s">
        <v>14</v>
      </c>
      <c r="B4" s="4">
        <v>1998</v>
      </c>
      <c r="C4" s="10">
        <v>2006</v>
      </c>
      <c r="D4" s="16" t="s">
        <v>26</v>
      </c>
      <c r="E4" s="16" t="s">
        <v>27</v>
      </c>
      <c r="F4" s="16" t="s">
        <v>28</v>
      </c>
      <c r="G4" s="15"/>
    </row>
    <row r="5" spans="1:7" ht="15.75">
      <c r="A5" s="4" t="s">
        <v>15</v>
      </c>
      <c r="B5" s="4">
        <v>70.5</v>
      </c>
      <c r="C5" s="4">
        <v>48</v>
      </c>
      <c r="D5" s="16">
        <f>+B5-C5</f>
        <v>22.5</v>
      </c>
      <c r="E5" s="17">
        <v>12000</v>
      </c>
      <c r="F5" s="16"/>
      <c r="G5" s="15"/>
    </row>
    <row r="6" spans="1:7" ht="15.75">
      <c r="A6" s="4" t="s">
        <v>16</v>
      </c>
      <c r="B6" s="4">
        <v>58.7</v>
      </c>
      <c r="C6" s="4">
        <v>45.1</v>
      </c>
      <c r="D6" s="4">
        <f aca="true" t="shared" si="0" ref="D6:D13">+B6-C6</f>
        <v>13.600000000000001</v>
      </c>
      <c r="E6" s="6">
        <v>83500</v>
      </c>
      <c r="F6" s="4" t="s">
        <v>30</v>
      </c>
      <c r="G6" s="15"/>
    </row>
    <row r="7" spans="1:7" ht="15.75">
      <c r="A7" s="4" t="s">
        <v>17</v>
      </c>
      <c r="B7" s="4">
        <v>66</v>
      </c>
      <c r="C7" s="4">
        <v>52.9</v>
      </c>
      <c r="D7" s="4">
        <f t="shared" si="0"/>
        <v>13.100000000000001</v>
      </c>
      <c r="E7" s="6">
        <v>27100</v>
      </c>
      <c r="F7" s="4" t="s">
        <v>31</v>
      </c>
      <c r="G7" s="15"/>
    </row>
    <row r="8" spans="1:7" ht="15.75">
      <c r="A8" s="4" t="s">
        <v>18</v>
      </c>
      <c r="B8" s="4">
        <v>70</v>
      </c>
      <c r="C8" s="4">
        <v>56.3</v>
      </c>
      <c r="D8" s="4">
        <f t="shared" si="0"/>
        <v>13.700000000000003</v>
      </c>
      <c r="E8" s="6">
        <v>12700</v>
      </c>
      <c r="F8" s="4" t="s">
        <v>32</v>
      </c>
      <c r="G8" s="15"/>
    </row>
    <row r="9" spans="1:7" ht="15.75">
      <c r="A9" s="4" t="s">
        <v>19</v>
      </c>
      <c r="B9" s="4">
        <v>62.7</v>
      </c>
      <c r="C9" s="4">
        <v>49</v>
      </c>
      <c r="D9" s="4">
        <f t="shared" si="0"/>
        <v>13.700000000000003</v>
      </c>
      <c r="E9" s="6">
        <v>23600</v>
      </c>
      <c r="F9" s="4" t="s">
        <v>33</v>
      </c>
      <c r="G9" s="15"/>
    </row>
    <row r="10" spans="1:7" ht="15.75">
      <c r="A10" s="4" t="s">
        <v>20</v>
      </c>
      <c r="B10" s="4">
        <v>77.7</v>
      </c>
      <c r="C10" s="4">
        <v>66</v>
      </c>
      <c r="D10" s="4">
        <f t="shared" si="0"/>
        <v>11.700000000000003</v>
      </c>
      <c r="E10" s="6">
        <v>37500</v>
      </c>
      <c r="F10" s="4" t="s">
        <v>34</v>
      </c>
      <c r="G10" s="15"/>
    </row>
    <row r="11" spans="1:7" ht="15.75">
      <c r="A11" s="4" t="s">
        <v>21</v>
      </c>
      <c r="B11" s="4">
        <v>66.2</v>
      </c>
      <c r="C11" s="4">
        <v>54.6</v>
      </c>
      <c r="D11" s="4">
        <f t="shared" si="0"/>
        <v>11.600000000000001</v>
      </c>
      <c r="E11" s="6">
        <v>33400</v>
      </c>
      <c r="F11" s="4" t="s">
        <v>35</v>
      </c>
      <c r="G11" s="15"/>
    </row>
    <row r="12" spans="1:7" ht="15.75">
      <c r="A12" s="4" t="s">
        <v>22</v>
      </c>
      <c r="B12" s="4">
        <v>75.7</v>
      </c>
      <c r="C12" s="4">
        <v>58.5</v>
      </c>
      <c r="D12" s="4">
        <f t="shared" si="0"/>
        <v>17.200000000000003</v>
      </c>
      <c r="E12" s="6">
        <v>31000</v>
      </c>
      <c r="F12" s="4" t="s">
        <v>36</v>
      </c>
      <c r="G12" s="15"/>
    </row>
    <row r="13" spans="1:7" ht="15.75">
      <c r="A13" s="4" t="s">
        <v>23</v>
      </c>
      <c r="B13" s="4">
        <v>77.3</v>
      </c>
      <c r="C13" s="4">
        <v>65.8</v>
      </c>
      <c r="D13" s="4">
        <f t="shared" si="0"/>
        <v>11.5</v>
      </c>
      <c r="E13" s="6">
        <v>37800</v>
      </c>
      <c r="F13" s="4" t="s">
        <v>37</v>
      </c>
      <c r="G13" s="15"/>
    </row>
    <row r="14" spans="1:7" ht="15.75">
      <c r="A14" s="15" t="s">
        <v>24</v>
      </c>
      <c r="B14" s="15"/>
      <c r="C14" s="15"/>
      <c r="D14" s="15"/>
      <c r="E14" s="15"/>
      <c r="F14" s="15"/>
      <c r="G14" s="15"/>
    </row>
    <row r="15" spans="1:7" ht="15.75">
      <c r="A15" s="15" t="s">
        <v>25</v>
      </c>
      <c r="B15" s="15"/>
      <c r="C15" s="15"/>
      <c r="D15" s="15"/>
      <c r="E15" s="15"/>
      <c r="F15" s="15"/>
      <c r="G15" s="15"/>
    </row>
    <row r="16" spans="1:7" ht="15.75">
      <c r="A16" s="15"/>
      <c r="B16" s="15"/>
      <c r="C16" s="15"/>
      <c r="D16" s="15"/>
      <c r="E16" s="15"/>
      <c r="F16" s="15"/>
      <c r="G16" s="15"/>
    </row>
  </sheetData>
  <sheetProtection/>
  <mergeCells count="3">
    <mergeCell ref="B3:C3"/>
    <mergeCell ref="A2:F2"/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Osvaldo Diaz Castellanos</dc:creator>
  <cp:keywords/>
  <dc:description/>
  <cp:lastModifiedBy>Guillermo Osvaldo Diaz Castellanos</cp:lastModifiedBy>
  <dcterms:created xsi:type="dcterms:W3CDTF">2015-07-03T15:11:38Z</dcterms:created>
  <dcterms:modified xsi:type="dcterms:W3CDTF">2015-07-03T17:40:07Z</dcterms:modified>
  <cp:category/>
  <cp:version/>
  <cp:contentType/>
  <cp:contentStatus/>
</cp:coreProperties>
</file>